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l_000\Dropbox\サイト作成\配布ツール\60　銀行ツール\"/>
    </mc:Choice>
  </mc:AlternateContent>
  <bookViews>
    <workbookView xWindow="0" yWindow="0" windowWidth="22650" windowHeight="7620"/>
  </bookViews>
  <sheets>
    <sheet name="設定" sheetId="3" r:id="rId1"/>
    <sheet name="入力用" sheetId="1" r:id="rId2"/>
    <sheet name="口座テーブル" sheetId="2" r:id="rId3"/>
    <sheet name="出力用" sheetId="4" r:id="rId4"/>
  </sheets>
  <definedNames>
    <definedName name="_xlnm.Print_Area" localSheetId="1">入力用!$A$1:$K$2</definedName>
    <definedName name="_xlnm.Print_Titles" localSheetId="1">入力用!$1:$1</definedName>
    <definedName name="取引先名">OFFSET(口座テーブル!$A$2,0,0,COUNTA(口座テーブル!$A:$A)-1,1)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C2" i="1" l="1"/>
  <c r="D2" i="1"/>
  <c r="E2" i="1"/>
  <c r="F2" i="1"/>
  <c r="G2" i="1"/>
  <c r="H2" i="1"/>
  <c r="I2" i="1"/>
  <c r="J2" i="1"/>
  <c r="L2" i="1" l="1"/>
  <c r="F15" i="3"/>
  <c r="F2" i="3"/>
  <c r="A1" i="4" s="1"/>
  <c r="C14" i="3"/>
  <c r="C15" i="3"/>
  <c r="A12" i="4" l="1"/>
  <c r="A20" i="4"/>
  <c r="A28" i="4"/>
  <c r="A36" i="4"/>
  <c r="A44" i="4"/>
  <c r="A52" i="4"/>
  <c r="A60" i="4"/>
  <c r="A68" i="4"/>
  <c r="A76" i="4"/>
  <c r="A84" i="4"/>
  <c r="A92" i="4"/>
  <c r="A100" i="4"/>
  <c r="A93" i="4"/>
  <c r="A7" i="4"/>
  <c r="A31" i="4"/>
  <c r="A55" i="4"/>
  <c r="A79" i="4"/>
  <c r="A56" i="4"/>
  <c r="A80" i="4"/>
  <c r="A65" i="4"/>
  <c r="A13" i="4"/>
  <c r="A21" i="4"/>
  <c r="A29" i="4"/>
  <c r="A37" i="4"/>
  <c r="A45" i="4"/>
  <c r="A53" i="4"/>
  <c r="A61" i="4"/>
  <c r="A69" i="4"/>
  <c r="A77" i="4"/>
  <c r="A85" i="4"/>
  <c r="A94" i="4"/>
  <c r="A23" i="4"/>
  <c r="A71" i="4"/>
  <c r="A72" i="4"/>
  <c r="A89" i="4"/>
  <c r="A14" i="4"/>
  <c r="A22" i="4"/>
  <c r="A30" i="4"/>
  <c r="A38" i="4"/>
  <c r="A46" i="4"/>
  <c r="A54" i="4"/>
  <c r="A62" i="4"/>
  <c r="A70" i="4"/>
  <c r="A78" i="4"/>
  <c r="A86" i="4"/>
  <c r="A15" i="4"/>
  <c r="A39" i="4"/>
  <c r="A87" i="4"/>
  <c r="A88" i="4"/>
  <c r="A8" i="4"/>
  <c r="A16" i="4"/>
  <c r="A24" i="4"/>
  <c r="A32" i="4"/>
  <c r="A40" i="4"/>
  <c r="A48" i="4"/>
  <c r="A73" i="4"/>
  <c r="A9" i="4"/>
  <c r="A17" i="4"/>
  <c r="A25" i="4"/>
  <c r="A33" i="4"/>
  <c r="A41" i="4"/>
  <c r="A49" i="4"/>
  <c r="A57" i="4"/>
  <c r="A10" i="4"/>
  <c r="A18" i="4"/>
  <c r="A26" i="4"/>
  <c r="A34" i="4"/>
  <c r="A42" i="4"/>
  <c r="A50" i="4"/>
  <c r="A58" i="4"/>
  <c r="A66" i="4"/>
  <c r="A74" i="4"/>
  <c r="A82" i="4"/>
  <c r="A90" i="4"/>
  <c r="A98" i="4"/>
  <c r="A47" i="4"/>
  <c r="A95" i="4"/>
  <c r="A96" i="4"/>
  <c r="A97" i="4"/>
  <c r="A11" i="4"/>
  <c r="A19" i="4"/>
  <c r="A27" i="4"/>
  <c r="A35" i="4"/>
  <c r="A43" i="4"/>
  <c r="A51" i="4"/>
  <c r="A59" i="4"/>
  <c r="A67" i="4"/>
  <c r="A75" i="4"/>
  <c r="A83" i="4"/>
  <c r="A91" i="4"/>
  <c r="A99" i="4"/>
  <c r="A63" i="4"/>
  <c r="A64" i="4"/>
  <c r="A81" i="4"/>
  <c r="F14" i="3"/>
  <c r="A6" i="4" s="1"/>
  <c r="A4" i="4"/>
  <c r="A3" i="4"/>
  <c r="A5" i="4"/>
  <c r="A2" i="4" l="1"/>
</calcChain>
</file>

<file path=xl/sharedStrings.xml><?xml version="1.0" encoding="utf-8"?>
<sst xmlns="http://schemas.openxmlformats.org/spreadsheetml/2006/main" count="45" uniqueCount="36">
  <si>
    <t>取引先名</t>
    <rPh sb="0" eb="3">
      <t>トリヒキサキ</t>
    </rPh>
    <rPh sb="3" eb="4">
      <t>メイ</t>
    </rPh>
    <phoneticPr fontId="2"/>
  </si>
  <si>
    <t>振込金額</t>
    <rPh sb="0" eb="2">
      <t>フリコミ</t>
    </rPh>
    <rPh sb="2" eb="4">
      <t>キンガク</t>
    </rPh>
    <phoneticPr fontId="2"/>
  </si>
  <si>
    <t>銀行名</t>
    <rPh sb="0" eb="3">
      <t>ギンコウメイ</t>
    </rPh>
    <phoneticPr fontId="2"/>
  </si>
  <si>
    <t>銀行番号</t>
    <rPh sb="0" eb="2">
      <t>ギンコウ</t>
    </rPh>
    <rPh sb="2" eb="4">
      <t>バンゴウ</t>
    </rPh>
    <phoneticPr fontId="2"/>
  </si>
  <si>
    <t>支店名</t>
    <rPh sb="0" eb="3">
      <t>シテンメイ</t>
    </rPh>
    <phoneticPr fontId="2"/>
  </si>
  <si>
    <t>支店番号</t>
    <rPh sb="0" eb="2">
      <t>シテン</t>
    </rPh>
    <rPh sb="2" eb="4">
      <t>バンゴウ</t>
    </rPh>
    <phoneticPr fontId="2"/>
  </si>
  <si>
    <t>口座番号</t>
    <rPh sb="0" eb="2">
      <t>コウザ</t>
    </rPh>
    <rPh sb="2" eb="4">
      <t>バンゴウ</t>
    </rPh>
    <phoneticPr fontId="2"/>
  </si>
  <si>
    <t>口座名</t>
    <rPh sb="0" eb="3">
      <t>コウザメイ</t>
    </rPh>
    <phoneticPr fontId="2"/>
  </si>
  <si>
    <t>科目</t>
    <rPh sb="0" eb="2">
      <t>カモク</t>
    </rPh>
    <phoneticPr fontId="2"/>
  </si>
  <si>
    <t>五十音</t>
    <rPh sb="0" eb="3">
      <t>ゴジュウオン</t>
    </rPh>
    <phoneticPr fontId="2"/>
  </si>
  <si>
    <t>手数料</t>
    <rPh sb="0" eb="3">
      <t>テスウリョウ</t>
    </rPh>
    <phoneticPr fontId="2"/>
  </si>
  <si>
    <t>手数料額</t>
    <rPh sb="0" eb="3">
      <t>テスウリョウ</t>
    </rPh>
    <rPh sb="3" eb="4">
      <t>ガク</t>
    </rPh>
    <phoneticPr fontId="2"/>
  </si>
  <si>
    <t>データ出力</t>
    <rPh sb="3" eb="5">
      <t>シュツリョク</t>
    </rPh>
    <phoneticPr fontId="2"/>
  </si>
  <si>
    <t>依託者名</t>
    <rPh sb="0" eb="3">
      <t>イタクシャ</t>
    </rPh>
    <rPh sb="3" eb="4">
      <t>メイ</t>
    </rPh>
    <phoneticPr fontId="2"/>
  </si>
  <si>
    <t>仕向金融機関番号</t>
    <rPh sb="0" eb="2">
      <t>シムケ</t>
    </rPh>
    <rPh sb="2" eb="4">
      <t>キンユウ</t>
    </rPh>
    <rPh sb="4" eb="6">
      <t>キカン</t>
    </rPh>
    <rPh sb="6" eb="8">
      <t>バンゴウ</t>
    </rPh>
    <phoneticPr fontId="2"/>
  </si>
  <si>
    <t>仕向金融機関名</t>
    <rPh sb="0" eb="2">
      <t>シムケ</t>
    </rPh>
    <rPh sb="2" eb="4">
      <t>キンユウ</t>
    </rPh>
    <rPh sb="4" eb="7">
      <t>キカンメイ</t>
    </rPh>
    <phoneticPr fontId="2"/>
  </si>
  <si>
    <t>仕向支店番号</t>
    <rPh sb="0" eb="2">
      <t>シムケ</t>
    </rPh>
    <rPh sb="2" eb="4">
      <t>シテン</t>
    </rPh>
    <rPh sb="4" eb="6">
      <t>バンゴウ</t>
    </rPh>
    <phoneticPr fontId="2"/>
  </si>
  <si>
    <t>仕向支店名</t>
    <rPh sb="0" eb="2">
      <t>シムケ</t>
    </rPh>
    <rPh sb="2" eb="5">
      <t>シテンメイ</t>
    </rPh>
    <phoneticPr fontId="2"/>
  </si>
  <si>
    <t>預金種目</t>
    <rPh sb="0" eb="2">
      <t>ヨキン</t>
    </rPh>
    <rPh sb="2" eb="4">
      <t>シュモク</t>
    </rPh>
    <phoneticPr fontId="2"/>
  </si>
  <si>
    <t>ヘッダの設定</t>
    <rPh sb="4" eb="6">
      <t>セッテイ</t>
    </rPh>
    <phoneticPr fontId="2"/>
  </si>
  <si>
    <t>トレーラーレコード</t>
    <phoneticPr fontId="2"/>
  </si>
  <si>
    <t>合計件数</t>
    <rPh sb="0" eb="2">
      <t>ゴウケイ</t>
    </rPh>
    <rPh sb="2" eb="4">
      <t>ケンスウ</t>
    </rPh>
    <phoneticPr fontId="2"/>
  </si>
  <si>
    <t>合計金額</t>
    <rPh sb="0" eb="2">
      <t>ゴウケイ</t>
    </rPh>
    <rPh sb="2" eb="4">
      <t>キンガク</t>
    </rPh>
    <phoneticPr fontId="2"/>
  </si>
  <si>
    <t>10ケタ</t>
    <phoneticPr fontId="2"/>
  </si>
  <si>
    <t>委託者コード</t>
    <rPh sb="0" eb="3">
      <t>イタクシャ</t>
    </rPh>
    <phoneticPr fontId="2"/>
  </si>
  <si>
    <t>4ケタ</t>
    <phoneticPr fontId="2"/>
  </si>
  <si>
    <t>3ケタ</t>
    <phoneticPr fontId="2"/>
  </si>
  <si>
    <t>7ケタ</t>
    <phoneticPr fontId="2"/>
  </si>
  <si>
    <t>4ケタ</t>
    <phoneticPr fontId="2"/>
  </si>
  <si>
    <t>取組日（月月日日）</t>
    <rPh sb="0" eb="2">
      <t>トリクミ</t>
    </rPh>
    <rPh sb="2" eb="3">
      <t>ビ</t>
    </rPh>
    <rPh sb="4" eb="5">
      <t>ツキ</t>
    </rPh>
    <rPh sb="5" eb="6">
      <t>ツキ</t>
    </rPh>
    <rPh sb="6" eb="7">
      <t>ヒ</t>
    </rPh>
    <rPh sb="7" eb="8">
      <t>ヒ</t>
    </rPh>
    <phoneticPr fontId="2"/>
  </si>
  <si>
    <t>100個まで</t>
    <rPh sb="3" eb="4">
      <t>コ</t>
    </rPh>
    <phoneticPr fontId="2"/>
  </si>
  <si>
    <t>手数料の設定</t>
    <rPh sb="0" eb="3">
      <t>テスウリョウ</t>
    </rPh>
    <rPh sb="4" eb="6">
      <t>セッテイ</t>
    </rPh>
    <phoneticPr fontId="2"/>
  </si>
  <si>
    <t>基準となる金額</t>
    <rPh sb="0" eb="2">
      <t>キジュン</t>
    </rPh>
    <rPh sb="5" eb="7">
      <t>キンガク</t>
    </rPh>
    <phoneticPr fontId="2"/>
  </si>
  <si>
    <t>基準額以上の手数料</t>
    <rPh sb="0" eb="3">
      <t>キジュンガク</t>
    </rPh>
    <rPh sb="3" eb="5">
      <t>イジョウ</t>
    </rPh>
    <rPh sb="6" eb="9">
      <t>テスウリョウ</t>
    </rPh>
    <phoneticPr fontId="2"/>
  </si>
  <si>
    <t>基準額未満の手数料</t>
    <rPh sb="0" eb="2">
      <t>キジュン</t>
    </rPh>
    <rPh sb="3" eb="5">
      <t>ミマン</t>
    </rPh>
    <rPh sb="6" eb="9">
      <t>テスウリョウ</t>
    </rPh>
    <phoneticPr fontId="2"/>
  </si>
  <si>
    <t>手数料負担</t>
    <rPh sb="0" eb="3">
      <t>テスウリョウ</t>
    </rPh>
    <rPh sb="3" eb="5">
      <t>フタン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</si>
</sst>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49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38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2" borderId="0" xfId="0" applyFill="1" applyAlignment="1">
      <alignment horizontal="center" vertical="center" shrinkToFit="1"/>
    </xf>
    <xf numFmtId="0" fontId="0" fillId="2" borderId="0" xfId="0" applyNumberFormat="1" applyFill="1" applyAlignment="1">
      <alignment vertical="center" shrinkToFit="1"/>
    </xf>
    <xf numFmtId="0" fontId="0" fillId="0" borderId="0" xfId="0" applyAlignment="1">
      <alignment vertical="center" shrinkToFit="1"/>
    </xf>
    <xf numFmtId="49" fontId="0" fillId="0" borderId="2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49" fontId="0" fillId="0" borderId="4" xfId="0" applyNumberFormat="1" applyBorder="1" applyProtection="1">
      <alignment vertical="center"/>
      <protection locked="0"/>
    </xf>
    <xf numFmtId="49" fontId="0" fillId="0" borderId="8" xfId="0" applyNumberFormat="1" applyBorder="1" applyProtection="1">
      <alignment vertical="center"/>
      <protection locked="0"/>
    </xf>
    <xf numFmtId="49" fontId="0" fillId="3" borderId="10" xfId="0" applyNumberFormat="1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38" fontId="0" fillId="0" borderId="0" xfId="1" applyFont="1" applyFill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3" xfId="0" applyBorder="1">
      <alignment vertical="center"/>
    </xf>
    <xf numFmtId="38" fontId="0" fillId="0" borderId="14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6" xfId="1" applyFont="1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38" fontId="3" fillId="0" borderId="0" xfId="1" applyFont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23"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1" readingOrder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0.79998168889431442"/>
        </patternFill>
      </fill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9" tint="0.79998168889431442"/>
        </patternFill>
      </fill>
    </dxf>
    <dxf>
      <numFmt numFmtId="0" formatCode="General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142876</xdr:colOff>
      <xdr:row>0</xdr:row>
      <xdr:rowOff>66675</xdr:rowOff>
    </xdr:from>
    <xdr:to>
      <xdr:col>15</xdr:col>
      <xdr:colOff>228600</xdr:colOff>
      <xdr:row>2</xdr:row>
      <xdr:rowOff>171450</xdr:rowOff>
    </xdr:to>
    <xdr:sp macro="" textlink="">
      <xdr:nvSpPr>
        <xdr:cNvPr id="2" name="左矢印 1"/>
        <xdr:cNvSpPr/>
      </xdr:nvSpPr>
      <xdr:spPr>
        <a:xfrm>
          <a:off x="10506076" y="66675"/>
          <a:ext cx="2143124" cy="600075"/>
        </a:xfrm>
        <a:prstGeom prst="leftArrow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先頭行は削除しないで下さい</a:t>
          </a:r>
          <a:endParaRPr kumimoji="1" lang="ja-JP" altLang="en-US" sz="11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200025</xdr:colOff>
      <xdr:row>0</xdr:row>
      <xdr:rowOff>95250</xdr:rowOff>
    </xdr:from>
    <xdr:to>
      <xdr:col>13</xdr:col>
      <xdr:colOff>200025</xdr:colOff>
      <xdr:row>2</xdr:row>
      <xdr:rowOff>142874</xdr:rowOff>
    </xdr:to>
    <xdr:sp macro="" textlink="">
      <xdr:nvSpPr>
        <xdr:cNvPr id="4" name="左矢印 3"/>
        <xdr:cNvSpPr/>
      </xdr:nvSpPr>
      <xdr:spPr>
        <a:xfrm>
          <a:off x="10801350" y="95250"/>
          <a:ext cx="2057400" cy="542924"/>
        </a:xfrm>
        <a:prstGeom prst="leftArrow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先頭行は削除しないで下さい</a:t>
          </a:r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入力テーブル" displayName="入力テーブル" ref="A1:L2" totalsRowShown="0" headerRowDxfId="21" dataDxfId="20">
  <autoFilter ref="A1:L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取引先名" dataDxfId="19"/>
    <tableColumn id="2" name="振込金額" dataDxfId="18" dataCellStyle="桁区切り"/>
    <tableColumn id="3" name="口座名" dataDxfId="17">
      <calculatedColumnFormula>VLOOKUP(A2,口座テーブル[],3,FALSE)</calculatedColumnFormula>
    </tableColumn>
    <tableColumn id="4" name="銀行名" dataDxfId="16">
      <calculatedColumnFormula>VLOOKUP(A2,口座テーブル[],4,FALSE)</calculatedColumnFormula>
    </tableColumn>
    <tableColumn id="5" name="銀行番号" dataDxfId="15">
      <calculatedColumnFormula>VLOOKUP(A2,口座テーブル[],5,FALSE)</calculatedColumnFormula>
    </tableColumn>
    <tableColumn id="6" name="支店名" dataDxfId="14">
      <calculatedColumnFormula>VLOOKUP(A2,口座テーブル[],6,FALSE)</calculatedColumnFormula>
    </tableColumn>
    <tableColumn id="7" name="支店番号" dataDxfId="13">
      <calculatedColumnFormula>VLOOKUP(A2,口座テーブル[],7,FALSE)</calculatedColumnFormula>
    </tableColumn>
    <tableColumn id="8" name="科目" dataDxfId="12">
      <calculatedColumnFormula>VLOOKUP(A2,口座テーブル[],8,FALSE)</calculatedColumnFormula>
    </tableColumn>
    <tableColumn id="9" name="口座番号" dataDxfId="11">
      <calculatedColumnFormula>VLOOKUP(A2,口座テーブル[],9,FALSE)</calculatedColumnFormula>
    </tableColumn>
    <tableColumn id="10" name="手数料" dataDxfId="10">
      <calculatedColumnFormula>VLOOKUP(A2,口座テーブル[],10,FALSE)</calculatedColumnFormula>
    </tableColumn>
    <tableColumn id="11" name="手数料額" dataDxfId="9">
      <calculatedColumnFormula>IF(J2="先方負担",IF(B2&gt;=設定!$C$19,設定!$C$20,設定!$C$21),0)</calculatedColumnFormula>
    </tableColumn>
    <tableColumn id="13" name="データ出力" dataDxfId="8">
      <calculatedColumnFormula>2&amp;E2
&amp;LEFTB(D2&amp;REPT(" ",15),15)&amp;G2
&amp;LEFTB(F2&amp;REPT(" ",15),15)&amp;"0000"
&amp;IF(H2="普通",1,IF(H2="当座",2,"-"))
&amp;TEXT(I2,"0000000")
&amp;LEFTB(C2&amp;REPT(" ",30),30)
&amp;TEXT(IF(J2="先方負担",B2-K2,B2),"0000000000")&amp;"0"&amp;REPT(" ",20)&amp;7&amp;REPT(" ",8)</calculatedColumnFormula>
    </tableColumn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2" name="口座テーブル" displayName="口座テーブル" ref="A1:J2" totalsRowShown="0" headerRowDxfId="7" dataDxfId="6">
  <autoFilter ref="A1:J2"/>
  <sortState ref="A2:K3">
    <sortCondition ref="A1:A3"/>
  </sortState>
  <tableColumns count="10">
    <tableColumn id="1" name="取引先名"/>
    <tableColumn id="2" name="五十音" dataDxfId="5" dataCellStyle="桁区切り"/>
    <tableColumn id="3" name="口座名"/>
    <tableColumn id="4" name="銀行名"/>
    <tableColumn id="5" name="銀行番号" dataDxfId="4"/>
    <tableColumn id="6" name="支店名"/>
    <tableColumn id="7" name="支店番号" dataDxfId="3"/>
    <tableColumn id="8" name="科目" dataDxfId="2"/>
    <tableColumn id="9" name="口座番号" dataDxfId="1"/>
    <tableColumn id="10" name="手数料負担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showGridLines="0" tabSelected="1" workbookViewId="0">
      <selection activeCell="C2" sqref="C2"/>
    </sheetView>
  </sheetViews>
  <sheetFormatPr defaultRowHeight="18" customHeight="1" x14ac:dyDescent="0.15"/>
  <cols>
    <col min="1" max="1" width="1.125" customWidth="1"/>
    <col min="2" max="2" width="17.625" bestFit="1" customWidth="1"/>
    <col min="3" max="3" width="22.375" customWidth="1"/>
    <col min="4" max="4" width="6.625" bestFit="1" customWidth="1"/>
    <col min="6" max="6" width="105.5" hidden="1" customWidth="1"/>
  </cols>
  <sheetData>
    <row r="1" spans="2:6" ht="18" customHeight="1" x14ac:dyDescent="0.15">
      <c r="B1" s="26" t="s">
        <v>19</v>
      </c>
    </row>
    <row r="2" spans="2:6" ht="18" customHeight="1" x14ac:dyDescent="0.15">
      <c r="B2" s="9" t="s">
        <v>24</v>
      </c>
      <c r="C2" s="19"/>
      <c r="D2" s="1" t="s">
        <v>23</v>
      </c>
      <c r="F2" t="str">
        <f>1210&amp;C2
&amp;LEFTB(C3&amp;REPT(" ",40),40)
&amp;C10&amp;C4
&amp;LEFTB(C5&amp;REPT(" ",15),15)
&amp;C6
&amp;LEFTB(C7&amp;REPT(" ",15),15)
&amp;IF(C8="普通",1,IF(C8="当座",2,"-"))
&amp;C9&amp;REPT(" ",17)</f>
        <v xml:space="preserve">1210                                                                      -                 </v>
      </c>
    </row>
    <row r="3" spans="2:6" ht="18" customHeight="1" x14ac:dyDescent="0.15">
      <c r="B3" s="11" t="s">
        <v>13</v>
      </c>
      <c r="C3" s="20"/>
      <c r="D3" s="1"/>
    </row>
    <row r="4" spans="2:6" ht="18" customHeight="1" x14ac:dyDescent="0.15">
      <c r="B4" s="11" t="s">
        <v>14</v>
      </c>
      <c r="C4" s="21"/>
      <c r="D4" s="1" t="s">
        <v>25</v>
      </c>
    </row>
    <row r="5" spans="2:6" ht="18" customHeight="1" x14ac:dyDescent="0.15">
      <c r="B5" s="11" t="s">
        <v>15</v>
      </c>
      <c r="C5" s="21"/>
      <c r="D5" s="1"/>
    </row>
    <row r="6" spans="2:6" ht="18" customHeight="1" x14ac:dyDescent="0.15">
      <c r="B6" s="11" t="s">
        <v>16</v>
      </c>
      <c r="C6" s="21"/>
      <c r="D6" s="1" t="s">
        <v>26</v>
      </c>
    </row>
    <row r="7" spans="2:6" ht="18" customHeight="1" x14ac:dyDescent="0.15">
      <c r="B7" s="11" t="s">
        <v>17</v>
      </c>
      <c r="C7" s="20"/>
      <c r="D7" s="1"/>
    </row>
    <row r="8" spans="2:6" ht="18" customHeight="1" x14ac:dyDescent="0.15">
      <c r="B8" s="11" t="s">
        <v>18</v>
      </c>
      <c r="C8" s="20"/>
      <c r="D8" s="1"/>
    </row>
    <row r="9" spans="2:6" ht="18" customHeight="1" thickBot="1" x14ac:dyDescent="0.2">
      <c r="B9" s="14" t="s">
        <v>6</v>
      </c>
      <c r="C9" s="22"/>
      <c r="D9" s="1" t="s">
        <v>27</v>
      </c>
    </row>
    <row r="10" spans="2:6" ht="18" customHeight="1" thickTop="1" thickBot="1" x14ac:dyDescent="0.2">
      <c r="B10" s="15" t="s">
        <v>29</v>
      </c>
      <c r="C10" s="23"/>
      <c r="D10" s="1" t="s">
        <v>28</v>
      </c>
    </row>
    <row r="11" spans="2:6" ht="18" customHeight="1" thickTop="1" x14ac:dyDescent="0.15"/>
    <row r="13" spans="2:6" ht="18" customHeight="1" x14ac:dyDescent="0.15">
      <c r="B13" s="26" t="s">
        <v>20</v>
      </c>
    </row>
    <row r="14" spans="2:6" ht="18" customHeight="1" x14ac:dyDescent="0.15">
      <c r="B14" s="9" t="s">
        <v>21</v>
      </c>
      <c r="C14" s="10">
        <f>COUNTA(入力用!A1:'入力用'!A65517)-1</f>
        <v>0</v>
      </c>
      <c r="F14" t="str">
        <f>8&amp;TEXT(C14,"000000")&amp;TEXT(C15,"000000000000")&amp;REPT(" ",101)</f>
        <v xml:space="preserve">8000000000000000000                                                                                                     </v>
      </c>
    </row>
    <row r="15" spans="2:6" ht="18" customHeight="1" x14ac:dyDescent="0.15">
      <c r="B15" s="12" t="s">
        <v>22</v>
      </c>
      <c r="C15" s="13">
        <f>SUM(入力用!B2:'入力用'!B65517)-SUMIF(入力用!J2:'入力用'!J65517,"先方負担",入力用!K2:'入力用'!K65517)</f>
        <v>0</v>
      </c>
      <c r="F15" t="str">
        <f>9&amp;REPT(" ",119)</f>
        <v xml:space="preserve">9                                                                                                                       </v>
      </c>
    </row>
    <row r="16" spans="2:6" ht="18" customHeight="1" x14ac:dyDescent="0.15">
      <c r="B16" s="35"/>
      <c r="C16" s="36"/>
    </row>
    <row r="18" spans="2:3" ht="18" customHeight="1" x14ac:dyDescent="0.15">
      <c r="B18" s="26" t="s">
        <v>31</v>
      </c>
    </row>
    <row r="19" spans="2:3" ht="18" customHeight="1" x14ac:dyDescent="0.15">
      <c r="B19" s="28" t="s">
        <v>32</v>
      </c>
      <c r="C19" s="29"/>
    </row>
    <row r="20" spans="2:3" ht="18" customHeight="1" x14ac:dyDescent="0.15">
      <c r="B20" s="32" t="s">
        <v>33</v>
      </c>
      <c r="C20" s="30"/>
    </row>
    <row r="21" spans="2:3" ht="18" customHeight="1" x14ac:dyDescent="0.15">
      <c r="B21" s="33" t="s">
        <v>34</v>
      </c>
      <c r="C21" s="31"/>
    </row>
  </sheetData>
  <phoneticPr fontId="2"/>
  <dataValidations count="3">
    <dataValidation imeMode="off" allowBlank="1" showInputMessage="1" showErrorMessage="1" sqref="C2 C4 C6 C9 C10 C19:C21"/>
    <dataValidation imeMode="halfKatakana" allowBlank="1" showInputMessage="1" showErrorMessage="1" sqref="C3 C5 C7"/>
    <dataValidation type="list" allowBlank="1" showInputMessage="1" showErrorMessage="1" sqref="C8">
      <formula1>"普通,当座"</formula1>
    </dataValidation>
  </dataValidation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2"/>
  <sheetViews>
    <sheetView zoomScaleNormal="100" workbookViewId="0">
      <selection activeCell="P5" sqref="P5"/>
    </sheetView>
  </sheetViews>
  <sheetFormatPr defaultRowHeight="20.100000000000001" customHeight="1" x14ac:dyDescent="0.15"/>
  <cols>
    <col min="1" max="1" width="26.125" customWidth="1"/>
    <col min="2" max="2" width="13.625" style="3" customWidth="1"/>
    <col min="3" max="3" width="15.5" bestFit="1" customWidth="1"/>
    <col min="4" max="4" width="15.25" bestFit="1" customWidth="1"/>
    <col min="5" max="5" width="10.25" customWidth="1"/>
    <col min="6" max="6" width="11" bestFit="1" customWidth="1"/>
    <col min="7" max="7" width="10.25" customWidth="1"/>
    <col min="8" max="8" width="5.75" bestFit="1" customWidth="1"/>
    <col min="9" max="9" width="10.25" customWidth="1"/>
    <col min="12" max="12" width="109.375" style="18" hidden="1" customWidth="1"/>
  </cols>
  <sheetData>
    <row r="1" spans="1:12" s="1" customFormat="1" ht="20.100000000000001" customHeight="1" x14ac:dyDescent="0.15">
      <c r="A1" s="1" t="s">
        <v>0</v>
      </c>
      <c r="B1" s="2" t="s">
        <v>1</v>
      </c>
      <c r="C1" s="5" t="s">
        <v>7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8</v>
      </c>
      <c r="I1" s="5" t="s">
        <v>6</v>
      </c>
      <c r="J1" s="5" t="s">
        <v>10</v>
      </c>
      <c r="K1" s="5" t="s">
        <v>11</v>
      </c>
      <c r="L1" s="16" t="s">
        <v>12</v>
      </c>
    </row>
    <row r="2" spans="1:12" ht="20.100000000000001" customHeight="1" x14ac:dyDescent="0.15">
      <c r="A2" s="24"/>
      <c r="B2" s="25"/>
      <c r="C2" s="6" t="e">
        <f>VLOOKUP(A2,口座テーブル[],3,FALSE)</f>
        <v>#N/A</v>
      </c>
      <c r="D2" s="6" t="e">
        <f>VLOOKUP(A2,口座テーブル[],4,FALSE)</f>
        <v>#N/A</v>
      </c>
      <c r="E2" s="7" t="e">
        <f>VLOOKUP(A2,口座テーブル[],5,FALSE)</f>
        <v>#N/A</v>
      </c>
      <c r="F2" s="6" t="e">
        <f>VLOOKUP(A2,口座テーブル[],6,FALSE)</f>
        <v>#N/A</v>
      </c>
      <c r="G2" s="7" t="e">
        <f>VLOOKUP(A2,口座テーブル[],7,FALSE)</f>
        <v>#N/A</v>
      </c>
      <c r="H2" s="8" t="e">
        <f>VLOOKUP(A2,口座テーブル[],8,FALSE)</f>
        <v>#N/A</v>
      </c>
      <c r="I2" s="7" t="e">
        <f>VLOOKUP(A2,口座テーブル[],9,FALSE)</f>
        <v>#N/A</v>
      </c>
      <c r="J2" s="7" t="e">
        <f>VLOOKUP(A2,口座テーブル[],10,FALSE)</f>
        <v>#N/A</v>
      </c>
      <c r="K2" s="7" t="e">
        <f>IF(J2="先方負担",IF(B2&gt;=設定!$C$19,設定!$C$20,設定!$C$21),0)</f>
        <v>#N/A</v>
      </c>
      <c r="L2" s="17" t="e">
        <f t="shared" ref="L2" si="0">2&amp;E2
&amp;LEFTB(D2&amp;REPT(" ",15),15)&amp;G2
&amp;LEFTB(F2&amp;REPT(" ",15),15)&amp;"0000"
&amp;IF(H2="普通",1,IF(H2="当座",2,"-"))
&amp;TEXT(I2,"0000000")
&amp;LEFTB(C2&amp;REPT(" ",30),30)
&amp;TEXT(IF(J2="先方負担",B2-K2,B2),"0000000000")&amp;"0"&amp;REPT(" ",20)&amp;7&amp;REPT(" ",8)</f>
        <v>#N/A</v>
      </c>
    </row>
  </sheetData>
  <sheetProtection insertRows="0" deleteRows="0" selectLockedCells="1"/>
  <phoneticPr fontId="2"/>
  <conditionalFormatting sqref="J1:J1048576">
    <cfRule type="cellIs" dxfId="22" priority="3" operator="equal">
      <formula>"当方負担"</formula>
    </cfRule>
  </conditionalFormatting>
  <dataValidations count="4">
    <dataValidation imeMode="halfKatakana" allowBlank="1" showInputMessage="1" showErrorMessage="1" sqref="F2 C2:D2"/>
    <dataValidation type="list" imeMode="on" allowBlank="1" showInputMessage="1" showErrorMessage="1" sqref="A2">
      <formula1>取引先名</formula1>
    </dataValidation>
    <dataValidation imeMode="off" allowBlank="1" showInputMessage="1" showErrorMessage="1" sqref="G2 I2:K2 E2 B2"/>
    <dataValidation type="list" imeMode="on" allowBlank="1" showInputMessage="1" showErrorMessage="1" sqref="H2">
      <formula1>"普通,当座"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Header>&amp;L&amp;D印刷&amp;C&amp;16総合振込リスト&amp;R&amp;P/&amp;N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P2" sqref="P2"/>
    </sheetView>
  </sheetViews>
  <sheetFormatPr defaultRowHeight="20.100000000000001" customHeight="1" x14ac:dyDescent="0.15"/>
  <cols>
    <col min="1" max="1" width="22" bestFit="1" customWidth="1"/>
    <col min="2" max="2" width="7.25" style="1" customWidth="1"/>
    <col min="3" max="3" width="21.75" bestFit="1" customWidth="1"/>
    <col min="4" max="4" width="15.25" bestFit="1" customWidth="1"/>
    <col min="5" max="5" width="11.125" customWidth="1"/>
    <col min="6" max="6" width="14.125" bestFit="1" customWidth="1"/>
    <col min="7" max="7" width="11.25" customWidth="1"/>
    <col min="8" max="8" width="9.75" bestFit="1" customWidth="1"/>
    <col min="9" max="9" width="13.75" bestFit="1" customWidth="1"/>
    <col min="10" max="10" width="12.875" customWidth="1"/>
  </cols>
  <sheetData>
    <row r="1" spans="1:10" ht="20.100000000000001" customHeight="1" x14ac:dyDescent="0.15">
      <c r="A1" s="1" t="s">
        <v>0</v>
      </c>
      <c r="B1" s="2" t="s">
        <v>9</v>
      </c>
      <c r="C1" s="1" t="s">
        <v>7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8</v>
      </c>
      <c r="I1" s="1" t="s">
        <v>6</v>
      </c>
      <c r="J1" s="1" t="s">
        <v>35</v>
      </c>
    </row>
    <row r="2" spans="1:10" ht="20.100000000000001" customHeight="1" x14ac:dyDescent="0.15">
      <c r="B2" s="34"/>
      <c r="E2" s="4"/>
      <c r="G2" s="4"/>
      <c r="H2" s="1"/>
      <c r="I2" s="4"/>
      <c r="J2" s="4"/>
    </row>
    <row r="19" spans="11:11" ht="20.100000000000001" customHeight="1" x14ac:dyDescent="0.15">
      <c r="K19" s="1"/>
    </row>
  </sheetData>
  <phoneticPr fontId="2"/>
  <dataValidations count="5">
    <dataValidation imeMode="halfKatakana" allowBlank="1" showInputMessage="1" showErrorMessage="1" sqref="C2:D2 F2"/>
    <dataValidation type="list" imeMode="on" allowBlank="1" showInputMessage="1" showErrorMessage="1" sqref="H2">
      <formula1>"普通,当座"</formula1>
    </dataValidation>
    <dataValidation imeMode="off" allowBlank="1" showInputMessage="1" showErrorMessage="1" sqref="G2 I2 E2"/>
    <dataValidation imeMode="on" allowBlank="1" showInputMessage="1" showErrorMessage="1" sqref="A2:B2"/>
    <dataValidation type="list" imeMode="off" allowBlank="1" showInputMessage="1" showErrorMessage="1" sqref="J2">
      <formula1>"当社負担,先方負担"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100"/>
  <sheetViews>
    <sheetView workbookViewId="0">
      <selection activeCell="A17" sqref="A17"/>
    </sheetView>
  </sheetViews>
  <sheetFormatPr defaultRowHeight="13.5" x14ac:dyDescent="0.15"/>
  <cols>
    <col min="1" max="1" width="133.75" style="27" bestFit="1" customWidth="1"/>
  </cols>
  <sheetData>
    <row r="1" spans="1:1" x14ac:dyDescent="0.15">
      <c r="A1" s="27" t="str">
        <f>設定!F2</f>
        <v xml:space="preserve">1210                                                                      -                 </v>
      </c>
    </row>
    <row r="2" spans="1:1" x14ac:dyDescent="0.15">
      <c r="A2" s="27" t="str">
        <f ca="1">IF(ROW()&lt;=設定!$C$14+1,INDIRECT(ADDRESS(ROW(),12,4,1,"入力用")),
IF(ROW()=設定!$C$14+2,設定!$F$14,
IF(ROW()=設定!$C$14+3,設定!$F$15,"")))</f>
        <v xml:space="preserve">8000000000000000000                                                                                                     </v>
      </c>
    </row>
    <row r="3" spans="1:1" x14ac:dyDescent="0.15">
      <c r="A3" s="27" t="str">
        <f ca="1">IF(ROW()&lt;=設定!$C$14+1,INDIRECT(ADDRESS(ROW(),12,4,1,"入力用")),
IF(ROW()=設定!$C$14+2,設定!$F$14,
IF(ROW()=設定!$C$14+3,設定!$F$15,"")))</f>
        <v xml:space="preserve">9                                                                                                                       </v>
      </c>
    </row>
    <row r="4" spans="1:1" x14ac:dyDescent="0.15">
      <c r="A4" s="27" t="str">
        <f ca="1">IF(ROW()&lt;=設定!$C$14+1,INDIRECT(ADDRESS(ROW(),12,4,1,"入力用")),
IF(ROW()=設定!$C$14+2,設定!$F$14,
IF(ROW()=設定!$C$14+3,設定!$F$15,"")))</f>
        <v/>
      </c>
    </row>
    <row r="5" spans="1:1" x14ac:dyDescent="0.15">
      <c r="A5" s="27" t="str">
        <f ca="1">IF(ROW()&lt;=設定!$C$14+1,INDIRECT(ADDRESS(ROW(),12,4,1,"入力用")),
IF(ROW()=設定!$C$14+2,設定!$F$14,
IF(ROW()=設定!$C$14+3,設定!$F$15,"")))</f>
        <v/>
      </c>
    </row>
    <row r="6" spans="1:1" x14ac:dyDescent="0.15">
      <c r="A6" s="27" t="str">
        <f ca="1">IF(ROW()&lt;=設定!$C$14+1,INDIRECT(ADDRESS(ROW(),12,4,1,"入力用")),
IF(ROW()=設定!$C$14+2,設定!$F$14,
IF(ROW()=設定!$C$14+3,設定!$F$15,"")))</f>
        <v/>
      </c>
    </row>
    <row r="7" spans="1:1" x14ac:dyDescent="0.15">
      <c r="A7" s="27" t="str">
        <f ca="1">IF(ROW()&lt;=設定!$C$14+1,INDIRECT(ADDRESS(ROW(),12,4,1,"入力用")),
IF(ROW()=設定!$C$14+2,設定!$F$14,
IF(ROW()=設定!$C$14+3,設定!$F$15,"")))</f>
        <v/>
      </c>
    </row>
    <row r="8" spans="1:1" x14ac:dyDescent="0.15">
      <c r="A8" s="27" t="str">
        <f ca="1">IF(ROW()&lt;=設定!$C$14+1,INDIRECT(ADDRESS(ROW(),12,4,1,"入力用")),
IF(ROW()=設定!$C$14+2,設定!$F$14,
IF(ROW()=設定!$C$14+3,設定!$F$15,"")))</f>
        <v/>
      </c>
    </row>
    <row r="9" spans="1:1" x14ac:dyDescent="0.15">
      <c r="A9" s="27" t="str">
        <f ca="1">IF(ROW()&lt;=設定!$C$14+1,INDIRECT(ADDRESS(ROW(),12,4,1,"入力用")),
IF(ROW()=設定!$C$14+2,設定!$F$14,
IF(ROW()=設定!$C$14+3,設定!$F$15,"")))</f>
        <v/>
      </c>
    </row>
    <row r="10" spans="1:1" x14ac:dyDescent="0.15">
      <c r="A10" s="27" t="str">
        <f ca="1">IF(ROW()&lt;=設定!$C$14+1,INDIRECT(ADDRESS(ROW(),12,4,1,"入力用")),
IF(ROW()=設定!$C$14+2,設定!$F$14,
IF(ROW()=設定!$C$14+3,設定!$F$15,"")))</f>
        <v/>
      </c>
    </row>
    <row r="11" spans="1:1" x14ac:dyDescent="0.15">
      <c r="A11" s="27" t="str">
        <f ca="1">IF(ROW()&lt;=設定!$C$14+1,INDIRECT(ADDRESS(ROW(),12,4,1,"入力用")),
IF(ROW()=設定!$C$14+2,設定!$F$14,
IF(ROW()=設定!$C$14+3,設定!$F$15,"")))</f>
        <v/>
      </c>
    </row>
    <row r="12" spans="1:1" x14ac:dyDescent="0.15">
      <c r="A12" s="27" t="str">
        <f ca="1">IF(ROW()&lt;=設定!$C$14+1,INDIRECT(ADDRESS(ROW(),12,4,1,"入力用")),
IF(ROW()=設定!$C$14+2,設定!$F$14,
IF(ROW()=設定!$C$14+3,設定!$F$15,"")))</f>
        <v/>
      </c>
    </row>
    <row r="13" spans="1:1" x14ac:dyDescent="0.15">
      <c r="A13" s="27" t="str">
        <f ca="1">IF(ROW()&lt;=設定!$C$14+1,INDIRECT(ADDRESS(ROW(),12,4,1,"入力用")),
IF(ROW()=設定!$C$14+2,設定!$F$14,
IF(ROW()=設定!$C$14+3,設定!$F$15,"")))</f>
        <v/>
      </c>
    </row>
    <row r="14" spans="1:1" x14ac:dyDescent="0.15">
      <c r="A14" s="27" t="str">
        <f ca="1">IF(ROW()&lt;=設定!$C$14+1,INDIRECT(ADDRESS(ROW(),12,4,1,"入力用")),
IF(ROW()=設定!$C$14+2,設定!$F$14,
IF(ROW()=設定!$C$14+3,設定!$F$15,"")))</f>
        <v/>
      </c>
    </row>
    <row r="15" spans="1:1" x14ac:dyDescent="0.15">
      <c r="A15" s="27" t="str">
        <f ca="1">IF(ROW()&lt;=設定!$C$14+1,INDIRECT(ADDRESS(ROW(),12,4,1,"入力用")),
IF(ROW()=設定!$C$14+2,設定!$F$14,
IF(ROW()=設定!$C$14+3,設定!$F$15,"")))</f>
        <v/>
      </c>
    </row>
    <row r="16" spans="1:1" x14ac:dyDescent="0.15">
      <c r="A16" s="27" t="str">
        <f ca="1">IF(ROW()&lt;=設定!$C$14+1,INDIRECT(ADDRESS(ROW(),12,4,1,"入力用")),
IF(ROW()=設定!$C$14+2,設定!$F$14,
IF(ROW()=設定!$C$14+3,設定!$F$15,"")))</f>
        <v/>
      </c>
    </row>
    <row r="17" spans="1:1" x14ac:dyDescent="0.15">
      <c r="A17" s="27" t="str">
        <f ca="1">IF(ROW()&lt;=設定!$C$14+1,INDIRECT(ADDRESS(ROW(),12,4,1,"入力用")),
IF(ROW()=設定!$C$14+2,設定!$F$14,
IF(ROW()=設定!$C$14+3,設定!$F$15,"")))</f>
        <v/>
      </c>
    </row>
    <row r="18" spans="1:1" x14ac:dyDescent="0.15">
      <c r="A18" s="27" t="str">
        <f ca="1">IF(ROW()&lt;=設定!$C$14+1,INDIRECT(ADDRESS(ROW(),12,4,1,"入力用")),
IF(ROW()=設定!$C$14+2,設定!$F$14,
IF(ROW()=設定!$C$14+3,設定!$F$15,"")))</f>
        <v/>
      </c>
    </row>
    <row r="19" spans="1:1" x14ac:dyDescent="0.15">
      <c r="A19" s="27" t="str">
        <f ca="1">IF(ROW()&lt;=設定!$C$14+1,INDIRECT(ADDRESS(ROW(),12,4,1,"入力用")),
IF(ROW()=設定!$C$14+2,設定!$F$14,
IF(ROW()=設定!$C$14+3,設定!$F$15,"")))</f>
        <v/>
      </c>
    </row>
    <row r="20" spans="1:1" x14ac:dyDescent="0.15">
      <c r="A20" s="27" t="str">
        <f ca="1">IF(ROW()&lt;=設定!$C$14+1,INDIRECT(ADDRESS(ROW(),12,4,1,"入力用")),
IF(ROW()=設定!$C$14+2,設定!$F$14,
IF(ROW()=設定!$C$14+3,設定!$F$15,"")))</f>
        <v/>
      </c>
    </row>
    <row r="21" spans="1:1" x14ac:dyDescent="0.15">
      <c r="A21" s="27" t="str">
        <f ca="1">IF(ROW()&lt;=設定!$C$14+1,INDIRECT(ADDRESS(ROW(),12,4,1,"入力用")),
IF(ROW()=設定!$C$14+2,設定!$F$14,
IF(ROW()=設定!$C$14+3,設定!$F$15,"")))</f>
        <v/>
      </c>
    </row>
    <row r="22" spans="1:1" x14ac:dyDescent="0.15">
      <c r="A22" s="27" t="str">
        <f ca="1">IF(ROW()&lt;=設定!$C$14+1,INDIRECT(ADDRESS(ROW(),12,4,1,"入力用")),
IF(ROW()=設定!$C$14+2,設定!$F$14,
IF(ROW()=設定!$C$14+3,設定!$F$15,"")))</f>
        <v/>
      </c>
    </row>
    <row r="23" spans="1:1" x14ac:dyDescent="0.15">
      <c r="A23" s="27" t="str">
        <f ca="1">IF(ROW()&lt;=設定!$C$14+1,INDIRECT(ADDRESS(ROW(),12,4,1,"入力用")),
IF(ROW()=設定!$C$14+2,設定!$F$14,
IF(ROW()=設定!$C$14+3,設定!$F$15,"")))</f>
        <v/>
      </c>
    </row>
    <row r="24" spans="1:1" x14ac:dyDescent="0.15">
      <c r="A24" s="27" t="str">
        <f ca="1">IF(ROW()&lt;=設定!$C$14+1,INDIRECT(ADDRESS(ROW(),12,4,1,"入力用")),
IF(ROW()=設定!$C$14+2,設定!$F$14,
IF(ROW()=設定!$C$14+3,設定!$F$15,"")))</f>
        <v/>
      </c>
    </row>
    <row r="25" spans="1:1" x14ac:dyDescent="0.15">
      <c r="A25" s="27" t="str">
        <f ca="1">IF(ROW()&lt;=設定!$C$14+1,INDIRECT(ADDRESS(ROW(),12,4,1,"入力用")),
IF(ROW()=設定!$C$14+2,設定!$F$14,
IF(ROW()=設定!$C$14+3,設定!$F$15,"")))</f>
        <v/>
      </c>
    </row>
    <row r="26" spans="1:1" x14ac:dyDescent="0.15">
      <c r="A26" s="27" t="str">
        <f ca="1">IF(ROW()&lt;=設定!$C$14+1,INDIRECT(ADDRESS(ROW(),12,4,1,"入力用")),
IF(ROW()=設定!$C$14+2,設定!$F$14,
IF(ROW()=設定!$C$14+3,設定!$F$15,"")))</f>
        <v/>
      </c>
    </row>
    <row r="27" spans="1:1" x14ac:dyDescent="0.15">
      <c r="A27" s="27" t="str">
        <f ca="1">IF(ROW()&lt;=設定!$C$14+1,INDIRECT(ADDRESS(ROW(),12,4,1,"入力用")),
IF(ROW()=設定!$C$14+2,設定!$F$14,
IF(ROW()=設定!$C$14+3,設定!$F$15,"")))</f>
        <v/>
      </c>
    </row>
    <row r="28" spans="1:1" x14ac:dyDescent="0.15">
      <c r="A28" s="27" t="str">
        <f ca="1">IF(ROW()&lt;=設定!$C$14+1,INDIRECT(ADDRESS(ROW(),12,4,1,"入力用")),
IF(ROW()=設定!$C$14+2,設定!$F$14,
IF(ROW()=設定!$C$14+3,設定!$F$15,"")))</f>
        <v/>
      </c>
    </row>
    <row r="29" spans="1:1" x14ac:dyDescent="0.15">
      <c r="A29" s="27" t="str">
        <f ca="1">IF(ROW()&lt;=設定!$C$14+1,INDIRECT(ADDRESS(ROW(),12,4,1,"入力用")),
IF(ROW()=設定!$C$14+2,設定!$F$14,
IF(ROW()=設定!$C$14+3,設定!$F$15,"")))</f>
        <v/>
      </c>
    </row>
    <row r="30" spans="1:1" x14ac:dyDescent="0.15">
      <c r="A30" s="27" t="str">
        <f ca="1">IF(ROW()&lt;=設定!$C$14+1,INDIRECT(ADDRESS(ROW(),12,4,1,"入力用")),
IF(ROW()=設定!$C$14+2,設定!$F$14,
IF(ROW()=設定!$C$14+3,設定!$F$15,"")))</f>
        <v/>
      </c>
    </row>
    <row r="31" spans="1:1" x14ac:dyDescent="0.15">
      <c r="A31" s="27" t="str">
        <f ca="1">IF(ROW()&lt;=設定!$C$14+1,INDIRECT(ADDRESS(ROW(),12,4,1,"入力用")),
IF(ROW()=設定!$C$14+2,設定!$F$14,
IF(ROW()=設定!$C$14+3,設定!$F$15,"")))</f>
        <v/>
      </c>
    </row>
    <row r="32" spans="1:1" x14ac:dyDescent="0.15">
      <c r="A32" s="27" t="str">
        <f ca="1">IF(ROW()&lt;=設定!$C$14+1,INDIRECT(ADDRESS(ROW(),12,4,1,"入力用")),
IF(ROW()=設定!$C$14+2,設定!$F$14,
IF(ROW()=設定!$C$14+3,設定!$F$15,"")))</f>
        <v/>
      </c>
    </row>
    <row r="33" spans="1:1" x14ac:dyDescent="0.15">
      <c r="A33" s="27" t="str">
        <f ca="1">IF(ROW()&lt;=設定!$C$14+1,INDIRECT(ADDRESS(ROW(),12,4,1,"入力用")),
IF(ROW()=設定!$C$14+2,設定!$F$14,
IF(ROW()=設定!$C$14+3,設定!$F$15,"")))</f>
        <v/>
      </c>
    </row>
    <row r="34" spans="1:1" x14ac:dyDescent="0.15">
      <c r="A34" s="27" t="str">
        <f ca="1">IF(ROW()&lt;=設定!$C$14+1,INDIRECT(ADDRESS(ROW(),12,4,1,"入力用")),
IF(ROW()=設定!$C$14+2,設定!$F$14,
IF(ROW()=設定!$C$14+3,設定!$F$15,"")))</f>
        <v/>
      </c>
    </row>
    <row r="35" spans="1:1" x14ac:dyDescent="0.15">
      <c r="A35" s="27" t="str">
        <f ca="1">IF(ROW()&lt;=設定!$C$14+1,INDIRECT(ADDRESS(ROW(),12,4,1,"入力用")),
IF(ROW()=設定!$C$14+2,設定!$F$14,
IF(ROW()=設定!$C$14+3,設定!$F$15,"")))</f>
        <v/>
      </c>
    </row>
    <row r="36" spans="1:1" x14ac:dyDescent="0.15">
      <c r="A36" s="27" t="str">
        <f ca="1">IF(ROW()&lt;=設定!$C$14+1,INDIRECT(ADDRESS(ROW(),12,4,1,"入力用")),
IF(ROW()=設定!$C$14+2,設定!$F$14,
IF(ROW()=設定!$C$14+3,設定!$F$15,"")))</f>
        <v/>
      </c>
    </row>
    <row r="37" spans="1:1" x14ac:dyDescent="0.15">
      <c r="A37" s="27" t="str">
        <f ca="1">IF(ROW()&lt;=設定!$C$14+1,INDIRECT(ADDRESS(ROW(),12,4,1,"入力用")),
IF(ROW()=設定!$C$14+2,設定!$F$14,
IF(ROW()=設定!$C$14+3,設定!$F$15,"")))</f>
        <v/>
      </c>
    </row>
    <row r="38" spans="1:1" x14ac:dyDescent="0.15">
      <c r="A38" s="27" t="str">
        <f ca="1">IF(ROW()&lt;=設定!$C$14+1,INDIRECT(ADDRESS(ROW(),12,4,1,"入力用")),
IF(ROW()=設定!$C$14+2,設定!$F$14,
IF(ROW()=設定!$C$14+3,設定!$F$15,"")))</f>
        <v/>
      </c>
    </row>
    <row r="39" spans="1:1" x14ac:dyDescent="0.15">
      <c r="A39" s="27" t="str">
        <f ca="1">IF(ROW()&lt;=設定!$C$14+1,INDIRECT(ADDRESS(ROW(),12,4,1,"入力用")),
IF(ROW()=設定!$C$14+2,設定!$F$14,
IF(ROW()=設定!$C$14+3,設定!$F$15,"")))</f>
        <v/>
      </c>
    </row>
    <row r="40" spans="1:1" x14ac:dyDescent="0.15">
      <c r="A40" s="27" t="str">
        <f ca="1">IF(ROW()&lt;=設定!$C$14+1,INDIRECT(ADDRESS(ROW(),12,4,1,"入力用")),
IF(ROW()=設定!$C$14+2,設定!$F$14,
IF(ROW()=設定!$C$14+3,設定!$F$15,"")))</f>
        <v/>
      </c>
    </row>
    <row r="41" spans="1:1" x14ac:dyDescent="0.15">
      <c r="A41" s="27" t="str">
        <f ca="1">IF(ROW()&lt;=設定!$C$14+1,INDIRECT(ADDRESS(ROW(),12,4,1,"入力用")),
IF(ROW()=設定!$C$14+2,設定!$F$14,
IF(ROW()=設定!$C$14+3,設定!$F$15,"")))</f>
        <v/>
      </c>
    </row>
    <row r="42" spans="1:1" x14ac:dyDescent="0.15">
      <c r="A42" s="27" t="str">
        <f ca="1">IF(ROW()&lt;=設定!$C$14+1,INDIRECT(ADDRESS(ROW(),12,4,1,"入力用")),
IF(ROW()=設定!$C$14+2,設定!$F$14,
IF(ROW()=設定!$C$14+3,設定!$F$15,"")))</f>
        <v/>
      </c>
    </row>
    <row r="43" spans="1:1" x14ac:dyDescent="0.15">
      <c r="A43" s="27" t="str">
        <f ca="1">IF(ROW()&lt;=設定!$C$14+1,INDIRECT(ADDRESS(ROW(),12,4,1,"入力用")),
IF(ROW()=設定!$C$14+2,設定!$F$14,
IF(ROW()=設定!$C$14+3,設定!$F$15,"")))</f>
        <v/>
      </c>
    </row>
    <row r="44" spans="1:1" x14ac:dyDescent="0.15">
      <c r="A44" s="27" t="str">
        <f ca="1">IF(ROW()&lt;=設定!$C$14+1,INDIRECT(ADDRESS(ROW(),12,4,1,"入力用")),
IF(ROW()=設定!$C$14+2,設定!$F$14,
IF(ROW()=設定!$C$14+3,設定!$F$15,"")))</f>
        <v/>
      </c>
    </row>
    <row r="45" spans="1:1" x14ac:dyDescent="0.15">
      <c r="A45" s="27" t="str">
        <f ca="1">IF(ROW()&lt;=設定!$C$14+1,INDIRECT(ADDRESS(ROW(),12,4,1,"入力用")),
IF(ROW()=設定!$C$14+2,設定!$F$14,
IF(ROW()=設定!$C$14+3,設定!$F$15,"")))</f>
        <v/>
      </c>
    </row>
    <row r="46" spans="1:1" x14ac:dyDescent="0.15">
      <c r="A46" s="27" t="str">
        <f ca="1">IF(ROW()&lt;=設定!$C$14+1,INDIRECT(ADDRESS(ROW(),12,4,1,"入力用")),
IF(ROW()=設定!$C$14+2,設定!$F$14,
IF(ROW()=設定!$C$14+3,設定!$F$15,"")))</f>
        <v/>
      </c>
    </row>
    <row r="47" spans="1:1" x14ac:dyDescent="0.15">
      <c r="A47" s="27" t="str">
        <f ca="1">IF(ROW()&lt;=設定!$C$14+1,INDIRECT(ADDRESS(ROW(),12,4,1,"入力用")),
IF(ROW()=設定!$C$14+2,設定!$F$14,
IF(ROW()=設定!$C$14+3,設定!$F$15,"")))</f>
        <v/>
      </c>
    </row>
    <row r="48" spans="1:1" x14ac:dyDescent="0.15">
      <c r="A48" s="27" t="str">
        <f ca="1">IF(ROW()&lt;=設定!$C$14+1,INDIRECT(ADDRESS(ROW(),12,4,1,"入力用")),
IF(ROW()=設定!$C$14+2,設定!$F$14,
IF(ROW()=設定!$C$14+3,設定!$F$15,"")))</f>
        <v/>
      </c>
    </row>
    <row r="49" spans="1:1" x14ac:dyDescent="0.15">
      <c r="A49" s="27" t="str">
        <f ca="1">IF(ROW()&lt;=設定!$C$14+1,INDIRECT(ADDRESS(ROW(),12,4,1,"入力用")),
IF(ROW()=設定!$C$14+2,設定!$F$14,
IF(ROW()=設定!$C$14+3,設定!$F$15,"")))</f>
        <v/>
      </c>
    </row>
    <row r="50" spans="1:1" x14ac:dyDescent="0.15">
      <c r="A50" s="27" t="str">
        <f ca="1">IF(ROW()&lt;=設定!$C$14+1,INDIRECT(ADDRESS(ROW(),12,4,1,"入力用")),
IF(ROW()=設定!$C$14+2,設定!$F$14,
IF(ROW()=設定!$C$14+3,設定!$F$15,"")))</f>
        <v/>
      </c>
    </row>
    <row r="51" spans="1:1" x14ac:dyDescent="0.15">
      <c r="A51" s="27" t="str">
        <f ca="1">IF(ROW()&lt;=設定!$C$14+1,INDIRECT(ADDRESS(ROW(),12,4,1,"入力用")),
IF(ROW()=設定!$C$14+2,設定!$F$14,
IF(ROW()=設定!$C$14+3,設定!$F$15,"")))</f>
        <v/>
      </c>
    </row>
    <row r="52" spans="1:1" x14ac:dyDescent="0.15">
      <c r="A52" s="27" t="str">
        <f ca="1">IF(ROW()&lt;=設定!$C$14+1,INDIRECT(ADDRESS(ROW(),12,4,1,"入力用")),
IF(ROW()=設定!$C$14+2,設定!$F$14,
IF(ROW()=設定!$C$14+3,設定!$F$15,"")))</f>
        <v/>
      </c>
    </row>
    <row r="53" spans="1:1" x14ac:dyDescent="0.15">
      <c r="A53" s="27" t="str">
        <f ca="1">IF(ROW()&lt;=設定!$C$14+1,INDIRECT(ADDRESS(ROW(),12,4,1,"入力用")),
IF(ROW()=設定!$C$14+2,設定!$F$14,
IF(ROW()=設定!$C$14+3,設定!$F$15,"")))</f>
        <v/>
      </c>
    </row>
    <row r="54" spans="1:1" x14ac:dyDescent="0.15">
      <c r="A54" s="27" t="str">
        <f ca="1">IF(ROW()&lt;=設定!$C$14+1,INDIRECT(ADDRESS(ROW(),12,4,1,"入力用")),
IF(ROW()=設定!$C$14+2,設定!$F$14,
IF(ROW()=設定!$C$14+3,設定!$F$15,"")))</f>
        <v/>
      </c>
    </row>
    <row r="55" spans="1:1" x14ac:dyDescent="0.15">
      <c r="A55" s="27" t="str">
        <f ca="1">IF(ROW()&lt;=設定!$C$14+1,INDIRECT(ADDRESS(ROW(),12,4,1,"入力用")),
IF(ROW()=設定!$C$14+2,設定!$F$14,
IF(ROW()=設定!$C$14+3,設定!$F$15,"")))</f>
        <v/>
      </c>
    </row>
    <row r="56" spans="1:1" x14ac:dyDescent="0.15">
      <c r="A56" s="27" t="str">
        <f ca="1">IF(ROW()&lt;=設定!$C$14+1,INDIRECT(ADDRESS(ROW(),12,4,1,"入力用")),
IF(ROW()=設定!$C$14+2,設定!$F$14,
IF(ROW()=設定!$C$14+3,設定!$F$15,"")))</f>
        <v/>
      </c>
    </row>
    <row r="57" spans="1:1" x14ac:dyDescent="0.15">
      <c r="A57" s="27" t="str">
        <f ca="1">IF(ROW()&lt;=設定!$C$14+1,INDIRECT(ADDRESS(ROW(),12,4,1,"入力用")),
IF(ROW()=設定!$C$14+2,設定!$F$14,
IF(ROW()=設定!$C$14+3,設定!$F$15,"")))</f>
        <v/>
      </c>
    </row>
    <row r="58" spans="1:1" x14ac:dyDescent="0.15">
      <c r="A58" s="27" t="str">
        <f ca="1">IF(ROW()&lt;=設定!$C$14+1,INDIRECT(ADDRESS(ROW(),12,4,1,"入力用")),
IF(ROW()=設定!$C$14+2,設定!$F$14,
IF(ROW()=設定!$C$14+3,設定!$F$15,"")))</f>
        <v/>
      </c>
    </row>
    <row r="59" spans="1:1" x14ac:dyDescent="0.15">
      <c r="A59" s="27" t="str">
        <f ca="1">IF(ROW()&lt;=設定!$C$14+1,INDIRECT(ADDRESS(ROW(),12,4,1,"入力用")),
IF(ROW()=設定!$C$14+2,設定!$F$14,
IF(ROW()=設定!$C$14+3,設定!$F$15,"")))</f>
        <v/>
      </c>
    </row>
    <row r="60" spans="1:1" x14ac:dyDescent="0.15">
      <c r="A60" s="27" t="str">
        <f ca="1">IF(ROW()&lt;=設定!$C$14+1,INDIRECT(ADDRESS(ROW(),12,4,1,"入力用")),
IF(ROW()=設定!$C$14+2,設定!$F$14,
IF(ROW()=設定!$C$14+3,設定!$F$15,"")))</f>
        <v/>
      </c>
    </row>
    <row r="61" spans="1:1" x14ac:dyDescent="0.15">
      <c r="A61" s="27" t="str">
        <f ca="1">IF(ROW()&lt;=設定!$C$14+1,INDIRECT(ADDRESS(ROW(),12,4,1,"入力用")),
IF(ROW()=設定!$C$14+2,設定!$F$14,
IF(ROW()=設定!$C$14+3,設定!$F$15,"")))</f>
        <v/>
      </c>
    </row>
    <row r="62" spans="1:1" x14ac:dyDescent="0.15">
      <c r="A62" s="27" t="str">
        <f ca="1">IF(ROW()&lt;=設定!$C$14+1,INDIRECT(ADDRESS(ROW(),12,4,1,"入力用")),
IF(ROW()=設定!$C$14+2,設定!$F$14,
IF(ROW()=設定!$C$14+3,設定!$F$15,"")))</f>
        <v/>
      </c>
    </row>
    <row r="63" spans="1:1" x14ac:dyDescent="0.15">
      <c r="A63" s="27" t="str">
        <f ca="1">IF(ROW()&lt;=設定!$C$14+1,INDIRECT(ADDRESS(ROW(),12,4,1,"入力用")),
IF(ROW()=設定!$C$14+2,設定!$F$14,
IF(ROW()=設定!$C$14+3,設定!$F$15,"")))</f>
        <v/>
      </c>
    </row>
    <row r="64" spans="1:1" x14ac:dyDescent="0.15">
      <c r="A64" s="27" t="str">
        <f ca="1">IF(ROW()&lt;=設定!$C$14+1,INDIRECT(ADDRESS(ROW(),12,4,1,"入力用")),
IF(ROW()=設定!$C$14+2,設定!$F$14,
IF(ROW()=設定!$C$14+3,設定!$F$15,"")))</f>
        <v/>
      </c>
    </row>
    <row r="65" spans="1:1" x14ac:dyDescent="0.15">
      <c r="A65" s="27" t="str">
        <f ca="1">IF(ROW()&lt;=設定!$C$14+1,INDIRECT(ADDRESS(ROW(),12,4,1,"入力用")),
IF(ROW()=設定!$C$14+2,設定!$F$14,
IF(ROW()=設定!$C$14+3,設定!$F$15,"")))</f>
        <v/>
      </c>
    </row>
    <row r="66" spans="1:1" x14ac:dyDescent="0.15">
      <c r="A66" s="27" t="str">
        <f ca="1">IF(ROW()&lt;=設定!$C$14+1,INDIRECT(ADDRESS(ROW(),12,4,1,"入力用")),
IF(ROW()=設定!$C$14+2,設定!$F$14,
IF(ROW()=設定!$C$14+3,設定!$F$15,"")))</f>
        <v/>
      </c>
    </row>
    <row r="67" spans="1:1" x14ac:dyDescent="0.15">
      <c r="A67" s="27" t="str">
        <f ca="1">IF(ROW()&lt;=設定!$C$14+1,INDIRECT(ADDRESS(ROW(),12,4,1,"入力用")),
IF(ROW()=設定!$C$14+2,設定!$F$14,
IF(ROW()=設定!$C$14+3,設定!$F$15,"")))</f>
        <v/>
      </c>
    </row>
    <row r="68" spans="1:1" x14ac:dyDescent="0.15">
      <c r="A68" s="27" t="str">
        <f ca="1">IF(ROW()&lt;=設定!$C$14+1,INDIRECT(ADDRESS(ROW(),12,4,1,"入力用")),
IF(ROW()=設定!$C$14+2,設定!$F$14,
IF(ROW()=設定!$C$14+3,設定!$F$15,"")))</f>
        <v/>
      </c>
    </row>
    <row r="69" spans="1:1" x14ac:dyDescent="0.15">
      <c r="A69" s="27" t="str">
        <f ca="1">IF(ROW()&lt;=設定!$C$14+1,INDIRECT(ADDRESS(ROW(),12,4,1,"入力用")),
IF(ROW()=設定!$C$14+2,設定!$F$14,
IF(ROW()=設定!$C$14+3,設定!$F$15,"")))</f>
        <v/>
      </c>
    </row>
    <row r="70" spans="1:1" x14ac:dyDescent="0.15">
      <c r="A70" s="27" t="str">
        <f ca="1">IF(ROW()&lt;=設定!$C$14+1,INDIRECT(ADDRESS(ROW(),12,4,1,"入力用")),
IF(ROW()=設定!$C$14+2,設定!$F$14,
IF(ROW()=設定!$C$14+3,設定!$F$15,"")))</f>
        <v/>
      </c>
    </row>
    <row r="71" spans="1:1" x14ac:dyDescent="0.15">
      <c r="A71" s="27" t="str">
        <f ca="1">IF(ROW()&lt;=設定!$C$14+1,INDIRECT(ADDRESS(ROW(),12,4,1,"入力用")),
IF(ROW()=設定!$C$14+2,設定!$F$14,
IF(ROW()=設定!$C$14+3,設定!$F$15,"")))</f>
        <v/>
      </c>
    </row>
    <row r="72" spans="1:1" x14ac:dyDescent="0.15">
      <c r="A72" s="27" t="str">
        <f ca="1">IF(ROW()&lt;=設定!$C$14+1,INDIRECT(ADDRESS(ROW(),12,4,1,"入力用")),
IF(ROW()=設定!$C$14+2,設定!$F$14,
IF(ROW()=設定!$C$14+3,設定!$F$15,"")))</f>
        <v/>
      </c>
    </row>
    <row r="73" spans="1:1" x14ac:dyDescent="0.15">
      <c r="A73" s="27" t="str">
        <f ca="1">IF(ROW()&lt;=設定!$C$14+1,INDIRECT(ADDRESS(ROW(),12,4,1,"入力用")),
IF(ROW()=設定!$C$14+2,設定!$F$14,
IF(ROW()=設定!$C$14+3,設定!$F$15,"")))</f>
        <v/>
      </c>
    </row>
    <row r="74" spans="1:1" x14ac:dyDescent="0.15">
      <c r="A74" s="27" t="str">
        <f ca="1">IF(ROW()&lt;=設定!$C$14+1,INDIRECT(ADDRESS(ROW(),12,4,1,"入力用")),
IF(ROW()=設定!$C$14+2,設定!$F$14,
IF(ROW()=設定!$C$14+3,設定!$F$15,"")))</f>
        <v/>
      </c>
    </row>
    <row r="75" spans="1:1" x14ac:dyDescent="0.15">
      <c r="A75" s="27" t="str">
        <f ca="1">IF(ROW()&lt;=設定!$C$14+1,INDIRECT(ADDRESS(ROW(),12,4,1,"入力用")),
IF(ROW()=設定!$C$14+2,設定!$F$14,
IF(ROW()=設定!$C$14+3,設定!$F$15,"")))</f>
        <v/>
      </c>
    </row>
    <row r="76" spans="1:1" x14ac:dyDescent="0.15">
      <c r="A76" s="27" t="str">
        <f ca="1">IF(ROW()&lt;=設定!$C$14+1,INDIRECT(ADDRESS(ROW(),12,4,1,"入力用")),
IF(ROW()=設定!$C$14+2,設定!$F$14,
IF(ROW()=設定!$C$14+3,設定!$F$15,"")))</f>
        <v/>
      </c>
    </row>
    <row r="77" spans="1:1" x14ac:dyDescent="0.15">
      <c r="A77" s="27" t="str">
        <f ca="1">IF(ROW()&lt;=設定!$C$14+1,INDIRECT(ADDRESS(ROW(),12,4,1,"入力用")),
IF(ROW()=設定!$C$14+2,設定!$F$14,
IF(ROW()=設定!$C$14+3,設定!$F$15,"")))</f>
        <v/>
      </c>
    </row>
    <row r="78" spans="1:1" x14ac:dyDescent="0.15">
      <c r="A78" s="27" t="str">
        <f ca="1">IF(ROW()&lt;=設定!$C$14+1,INDIRECT(ADDRESS(ROW(),12,4,1,"入力用")),
IF(ROW()=設定!$C$14+2,設定!$F$14,
IF(ROW()=設定!$C$14+3,設定!$F$15,"")))</f>
        <v/>
      </c>
    </row>
    <row r="79" spans="1:1" x14ac:dyDescent="0.15">
      <c r="A79" s="27" t="str">
        <f ca="1">IF(ROW()&lt;=設定!$C$14+1,INDIRECT(ADDRESS(ROW(),12,4,1,"入力用")),
IF(ROW()=設定!$C$14+2,設定!$F$14,
IF(ROW()=設定!$C$14+3,設定!$F$15,"")))</f>
        <v/>
      </c>
    </row>
    <row r="80" spans="1:1" x14ac:dyDescent="0.15">
      <c r="A80" s="27" t="str">
        <f ca="1">IF(ROW()&lt;=設定!$C$14+1,INDIRECT(ADDRESS(ROW(),12,4,1,"入力用")),
IF(ROW()=設定!$C$14+2,設定!$F$14,
IF(ROW()=設定!$C$14+3,設定!$F$15,"")))</f>
        <v/>
      </c>
    </row>
    <row r="81" spans="1:1" x14ac:dyDescent="0.15">
      <c r="A81" s="27" t="str">
        <f ca="1">IF(ROW()&lt;=設定!$C$14+1,INDIRECT(ADDRESS(ROW(),12,4,1,"入力用")),
IF(ROW()=設定!$C$14+2,設定!$F$14,
IF(ROW()=設定!$C$14+3,設定!$F$15,"")))</f>
        <v/>
      </c>
    </row>
    <row r="82" spans="1:1" x14ac:dyDescent="0.15">
      <c r="A82" s="27" t="str">
        <f ca="1">IF(ROW()&lt;=設定!$C$14+1,INDIRECT(ADDRESS(ROW(),12,4,1,"入力用")),
IF(ROW()=設定!$C$14+2,設定!$F$14,
IF(ROW()=設定!$C$14+3,設定!$F$15,"")))</f>
        <v/>
      </c>
    </row>
    <row r="83" spans="1:1" x14ac:dyDescent="0.15">
      <c r="A83" s="27" t="str">
        <f ca="1">IF(ROW()&lt;=設定!$C$14+1,INDIRECT(ADDRESS(ROW(),12,4,1,"入力用")),
IF(ROW()=設定!$C$14+2,設定!$F$14,
IF(ROW()=設定!$C$14+3,設定!$F$15,"")))</f>
        <v/>
      </c>
    </row>
    <row r="84" spans="1:1" x14ac:dyDescent="0.15">
      <c r="A84" s="27" t="str">
        <f ca="1">IF(ROW()&lt;=設定!$C$14+1,INDIRECT(ADDRESS(ROW(),12,4,1,"入力用")),
IF(ROW()=設定!$C$14+2,設定!$F$14,
IF(ROW()=設定!$C$14+3,設定!$F$15,"")))</f>
        <v/>
      </c>
    </row>
    <row r="85" spans="1:1" x14ac:dyDescent="0.15">
      <c r="A85" s="27" t="str">
        <f ca="1">IF(ROW()&lt;=設定!$C$14+1,INDIRECT(ADDRESS(ROW(),12,4,1,"入力用")),
IF(ROW()=設定!$C$14+2,設定!$F$14,
IF(ROW()=設定!$C$14+3,設定!$F$15,"")))</f>
        <v/>
      </c>
    </row>
    <row r="86" spans="1:1" x14ac:dyDescent="0.15">
      <c r="A86" s="27" t="str">
        <f ca="1">IF(ROW()&lt;=設定!$C$14+1,INDIRECT(ADDRESS(ROW(),12,4,1,"入力用")),
IF(ROW()=設定!$C$14+2,設定!$F$14,
IF(ROW()=設定!$C$14+3,設定!$F$15,"")))</f>
        <v/>
      </c>
    </row>
    <row r="87" spans="1:1" x14ac:dyDescent="0.15">
      <c r="A87" s="27" t="str">
        <f ca="1">IF(ROW()&lt;=設定!$C$14+1,INDIRECT(ADDRESS(ROW(),12,4,1,"入力用")),
IF(ROW()=設定!$C$14+2,設定!$F$14,
IF(ROW()=設定!$C$14+3,設定!$F$15,"")))</f>
        <v/>
      </c>
    </row>
    <row r="88" spans="1:1" x14ac:dyDescent="0.15">
      <c r="A88" s="27" t="str">
        <f ca="1">IF(ROW()&lt;=設定!$C$14+1,INDIRECT(ADDRESS(ROW(),12,4,1,"入力用")),
IF(ROW()=設定!$C$14+2,設定!$F$14,
IF(ROW()=設定!$C$14+3,設定!$F$15,"")))</f>
        <v/>
      </c>
    </row>
    <row r="89" spans="1:1" x14ac:dyDescent="0.15">
      <c r="A89" s="27" t="str">
        <f ca="1">IF(ROW()&lt;=設定!$C$14+1,INDIRECT(ADDRESS(ROW(),12,4,1,"入力用")),
IF(ROW()=設定!$C$14+2,設定!$F$14,
IF(ROW()=設定!$C$14+3,設定!$F$15,"")))</f>
        <v/>
      </c>
    </row>
    <row r="90" spans="1:1" x14ac:dyDescent="0.15">
      <c r="A90" s="27" t="str">
        <f ca="1">IF(ROW()&lt;=設定!$C$14+1,INDIRECT(ADDRESS(ROW(),12,4,1,"入力用")),
IF(ROW()=設定!$C$14+2,設定!$F$14,
IF(ROW()=設定!$C$14+3,設定!$F$15,"")))</f>
        <v/>
      </c>
    </row>
    <row r="91" spans="1:1" x14ac:dyDescent="0.15">
      <c r="A91" s="27" t="str">
        <f ca="1">IF(ROW()&lt;=設定!$C$14+1,INDIRECT(ADDRESS(ROW(),12,4,1,"入力用")),
IF(ROW()=設定!$C$14+2,設定!$F$14,
IF(ROW()=設定!$C$14+3,設定!$F$15,"")))</f>
        <v/>
      </c>
    </row>
    <row r="92" spans="1:1" x14ac:dyDescent="0.15">
      <c r="A92" s="27" t="str">
        <f ca="1">IF(ROW()&lt;=設定!$C$14+1,INDIRECT(ADDRESS(ROW(),12,4,1,"入力用")),
IF(ROW()=設定!$C$14+2,設定!$F$14,
IF(ROW()=設定!$C$14+3,設定!$F$15,"")))</f>
        <v/>
      </c>
    </row>
    <row r="93" spans="1:1" x14ac:dyDescent="0.15">
      <c r="A93" s="27" t="str">
        <f ca="1">IF(ROW()&lt;=設定!$C$14+1,INDIRECT(ADDRESS(ROW(),12,4,1,"入力用")),
IF(ROW()=設定!$C$14+2,設定!$F$14,
IF(ROW()=設定!$C$14+3,設定!$F$15,"")))</f>
        <v/>
      </c>
    </row>
    <row r="94" spans="1:1" x14ac:dyDescent="0.15">
      <c r="A94" s="27" t="str">
        <f ca="1">IF(ROW()&lt;=設定!$C$14+1,INDIRECT(ADDRESS(ROW(),12,4,1,"入力用")),
IF(ROW()=設定!$C$14+2,設定!$F$14,
IF(ROW()=設定!$C$14+3,設定!$F$15,"")))</f>
        <v/>
      </c>
    </row>
    <row r="95" spans="1:1" x14ac:dyDescent="0.15">
      <c r="A95" s="27" t="str">
        <f ca="1">IF(ROW()&lt;=設定!$C$14+1,INDIRECT(ADDRESS(ROW(),12,4,1,"入力用")),
IF(ROW()=設定!$C$14+2,設定!$F$14,
IF(ROW()=設定!$C$14+3,設定!$F$15,"")))</f>
        <v/>
      </c>
    </row>
    <row r="96" spans="1:1" x14ac:dyDescent="0.15">
      <c r="A96" s="27" t="str">
        <f ca="1">IF(ROW()&lt;=設定!$C$14+1,INDIRECT(ADDRESS(ROW(),12,4,1,"入力用")),
IF(ROW()=設定!$C$14+2,設定!$F$14,
IF(ROW()=設定!$C$14+3,設定!$F$15,"")))</f>
        <v/>
      </c>
    </row>
    <row r="97" spans="1:2" x14ac:dyDescent="0.15">
      <c r="A97" s="27" t="str">
        <f ca="1">IF(ROW()&lt;=設定!$C$14+1,INDIRECT(ADDRESS(ROW(),12,4,1,"入力用")),
IF(ROW()=設定!$C$14+2,設定!$F$14,
IF(ROW()=設定!$C$14+3,設定!$F$15,"")))</f>
        <v/>
      </c>
    </row>
    <row r="98" spans="1:2" x14ac:dyDescent="0.15">
      <c r="A98" s="27" t="str">
        <f ca="1">IF(ROW()&lt;=設定!$C$14+1,INDIRECT(ADDRESS(ROW(),12,4,1,"入力用")),
IF(ROW()=設定!$C$14+2,設定!$F$14,
IF(ROW()=設定!$C$14+3,設定!$F$15,"")))</f>
        <v/>
      </c>
    </row>
    <row r="99" spans="1:2" x14ac:dyDescent="0.15">
      <c r="A99" s="27" t="str">
        <f ca="1">IF(ROW()&lt;=設定!$C$14+1,INDIRECT(ADDRESS(ROW(),12,4,1,"入力用")),
IF(ROW()=設定!$C$14+2,設定!$F$14,
IF(ROW()=設定!$C$14+3,設定!$F$15,"")))</f>
        <v/>
      </c>
    </row>
    <row r="100" spans="1:2" x14ac:dyDescent="0.15">
      <c r="A100" s="27" t="str">
        <f ca="1">IF(ROW()&lt;=設定!$C$14+1,INDIRECT(ADDRESS(ROW(),12,4,1,"入力用")),
IF(ROW()=設定!$C$14+2,設定!$F$14,
IF(ROW()=設定!$C$14+3,設定!$F$15,"")))</f>
        <v/>
      </c>
      <c r="B100" t="s">
        <v>30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設定</vt:lpstr>
      <vt:lpstr>入力用</vt:lpstr>
      <vt:lpstr>口座テーブル</vt:lpstr>
      <vt:lpstr>出力用</vt:lpstr>
      <vt:lpstr>入力用!Print_Area</vt:lpstr>
      <vt:lpstr>入力用!Print_Titles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小林雄気税理士事務所</dc:creator>
  <cp:lastModifiedBy>小林雄気</cp:lastModifiedBy>
  <cp:lastPrinted>2015-04-23T13:25:35Z</cp:lastPrinted>
  <dcterms:created xsi:type="dcterms:W3CDTF">2015-04-23T01:48:08Z</dcterms:created>
  <dcterms:modified xsi:type="dcterms:W3CDTF">2015-06-26T07:07:00Z</dcterms:modified>
</cp:coreProperties>
</file>